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43\1 výzva\"/>
    </mc:Choice>
  </mc:AlternateContent>
  <xr:revisionPtr revIDLastSave="0" documentId="13_ncr:1_{BEDCDD45-B514-46D3-8285-DFCBE524C9E1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S9" i="1" l="1"/>
  <c r="S10" i="1"/>
  <c r="P9" i="1"/>
  <c r="S8" i="1"/>
  <c r="P8" i="1"/>
  <c r="P10" i="1"/>
  <c r="T8" i="1"/>
  <c r="P7" i="1"/>
  <c r="T10" i="1" l="1"/>
  <c r="T9" i="1"/>
  <c r="Q13" i="1"/>
  <c r="T7" i="1"/>
  <c r="S7" i="1" l="1"/>
  <c r="R13" i="1" s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<sst xmlns="http://schemas.openxmlformats.org/spreadsheetml/2006/main" count="54" uniqueCount="47">
  <si>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</si>
  <si>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</si>
  <si>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</si>
  <si>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</si>
  <si>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</si>
  <si>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</si>
  <si>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</si>
  <si>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</si>
  <si>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</si>
  <si>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</si>
  <si>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</si>
  <si>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</si>
  <si>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</si>
  <si>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</si>
  <si>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</si>
  <si>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</si>
  <si>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</si>
  <si>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</si>
  <si>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</si>
  <si>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</si>
  <si>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</si>
  <si>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</si>
  <si>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</si>
  <si>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</si>
  <si>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</si>
  <si>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</si>
  <si>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</si>
  <si>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</si>
  <si>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</si>
  <si>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</si>
  <si>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</si>
  <si>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</si>
  <si>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Pokud financováno z projektových prostředků, pak ŘEŠITEL uvede: NÁZEV A ČÍSLO DOTAČNÍHO PROJEKTU</t>
  </si>
  <si>
    <t>Společná faktura</t>
  </si>
  <si>
    <t>do 31.12.2022</t>
  </si>
  <si>
    <t>Termín dodání</t>
  </si>
  <si>
    <t xml:space="preserve">Příloha č. 2 Kupní smlouvy - technická specifikace
Výpočetní technika (III.) 143 - 2022 </t>
  </si>
  <si>
    <t>Tablet 11"</t>
  </si>
  <si>
    <t>Notebook 13,3"</t>
  </si>
  <si>
    <t>Ing. Jan Matějka,
Tel.: 702 091 406,
37763 8503</t>
  </si>
  <si>
    <t>Univerzitní 22, 
301 00 Plzeň,
Fakulta strojní - Katedra technologie obrábění,
místnost UK 216</t>
  </si>
  <si>
    <r>
      <t xml:space="preserve">Slouží jako klávesnice plné velikosti a jako kryt na přední i zadní stranu, když není klávesnice potřeba.
Nastavení do ruzných úhlů pro pohodlné sledování obrazovky.  
</t>
    </r>
    <r>
      <rPr>
        <b/>
        <sz val="11"/>
        <color theme="1"/>
        <rFont val="Calibri"/>
        <family val="2"/>
        <charset val="238"/>
        <scheme val="minor"/>
      </rPr>
      <t>Plně kompatibilní s pol. č. 1 tabletem 11".</t>
    </r>
  </si>
  <si>
    <r>
      <t xml:space="preserve">Slouží jako klávesnice plné velikosti a jako kryt na přední i zadní stranu, když není klávesnice potřeba.
Nastavení do ruzných úhlů pro pohodlné sledování obrazovky.  
</t>
    </r>
    <r>
      <rPr>
        <b/>
        <sz val="11"/>
        <color theme="1"/>
        <rFont val="Calibri"/>
        <family val="2"/>
        <charset val="238"/>
        <scheme val="minor"/>
      </rPr>
      <t>Kompatibilní s  Tablet 12,9" Apple i Pad Pro Cellular 256GB.</t>
    </r>
  </si>
  <si>
    <t>Úhlopříčka dispeje 11".
Rozlišení displeje min. 2388 × 1668.
Typ displeje IPS.
Procesor ninimálně 8 jader, více než 14 400 bodů v CPU Benchmarku, Single Thread Rating: min. 3 380 bodů (http://www.cpubenchmark.net/ ke dni 10.10.2022).
Operační paměť min. 8 GB.
Kapacita flash paměti min. 256 GB.
Operační systém: iPadOS  - z důvodu kompatibility se zařízeními Apple (telefon, tablet napříč odděleními).
Webkamera: přední, zadní.
Rozlišení přední kamery: min. 12 Mpx.
Rozlišení zadní kamery: min. 12 + 10 Mpx.
Min. 4K video při 60 fps.
Hmotnost výrobku  max. 0,5 kg.
Komunikace: Wifi, Bluetooth, Mikrofon.
Konektivita min.: USB Type C, Thunderbolt.</t>
  </si>
  <si>
    <t xml:space="preserve">Obal na tablet 11" / CZ klávesnice k pol.č. 1 </t>
  </si>
  <si>
    <t xml:space="preserve">Obal na tablet 12,9" / CZ klávesnice  </t>
  </si>
  <si>
    <r>
      <t>Provedení notebooku klasické.
Barva se preferuje šedivá. 
Procesor ninimálně 8 jader, více než 15 500 bodů v CPU Benchmarku, Single Thread Rating: min. 4 000 bodů (http://www.cpubenchmark.net/ ke dni 10.10.2022).
Operační paměť minimálně 16 GB. 
SSD disk o kapacitě minimálně 512 GB. 
Integrovaná wifi karta. 
Display 13,3" s rozlišením min. 2560x1600. 
Podsvícená CZ klávesnice. 
Operační systé</t>
    </r>
    <r>
      <rPr>
        <sz val="11"/>
        <rFont val="Calibri"/>
        <family val="2"/>
        <charset val="238"/>
        <scheme val="minor"/>
      </rPr>
      <t>m macOS (Monterey nebo vyšší) -</t>
    </r>
    <r>
      <rPr>
        <sz val="11"/>
        <color theme="1"/>
        <rFont val="Calibri"/>
        <family val="2"/>
        <charset val="238"/>
        <scheme val="minor"/>
      </rPr>
      <t xml:space="preserve"> z důvodu kompatibility se zařízeními Apple (telefon, tablet napříč odděleními).
Výdrž baterie (web, wifi) min. 17 h.
Kapacita baterie min. 58 Wh.
Min. 2x USB-C.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</si>
</sst>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2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4" fillId="6" borderId="17" xfId="0" applyFont="1" applyFill="1" applyBorder="1" applyAlignment="1">
      <alignment horizontal="left" vertical="center" wrapText="1" inden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10" fillId="3" borderId="18" xfId="0" applyNumberFormat="1" applyFont="1" applyFill="1" applyBorder="1" applyAlignment="1">
      <alignment horizontal="center" vertical="center" wrapText="1"/>
    </xf>
    <xf numFmtId="0" fontId="10" fillId="3" borderId="19" xfId="0" applyNumberFormat="1" applyFont="1" applyFill="1" applyBorder="1" applyAlignment="1">
      <alignment horizontal="center" vertical="center" wrapText="1"/>
    </xf>
    <xf numFmtId="0" fontId="10" fillId="3" borderId="20" xfId="0" applyNumberFormat="1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57" zoomScaleNormal="57" workbookViewId="0">
      <selection activeCell="R7" sqref="R7:R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6.140625" style="1" customWidth="1"/>
    <col min="4" max="4" width="12.28515625" style="2" customWidth="1"/>
    <col min="5" max="5" width="10.5703125" style="3" customWidth="1"/>
    <col min="6" max="6" width="121.7109375" style="1" customWidth="1"/>
    <col min="7" max="7" width="26.140625" style="4" customWidth="1"/>
    <col min="8" max="8" width="23.42578125" style="4" customWidth="1"/>
    <col min="9" max="9" width="24.7109375" style="4" customWidth="1"/>
    <col min="10" max="10" width="20.5703125" style="1" customWidth="1"/>
    <col min="11" max="11" width="27.42578125" style="5" hidden="1" customWidth="1"/>
    <col min="12" max="12" width="26.28515625" style="5" customWidth="1"/>
    <col min="13" max="13" width="25.85546875" style="5" customWidth="1"/>
    <col min="14" max="14" width="45.7109375" style="4" customWidth="1"/>
    <col min="15" max="15" width="23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8" t="s">
        <v>36</v>
      </c>
      <c r="C1" s="89"/>
      <c r="D1" s="8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0" t="s">
        <v>2</v>
      </c>
      <c r="H5" s="9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26</v>
      </c>
      <c r="I6" s="40" t="s">
        <v>17</v>
      </c>
      <c r="J6" s="39" t="s">
        <v>18</v>
      </c>
      <c r="K6" s="39" t="s">
        <v>32</v>
      </c>
      <c r="L6" s="41" t="s">
        <v>19</v>
      </c>
      <c r="M6" s="42" t="s">
        <v>20</v>
      </c>
      <c r="N6" s="41" t="s">
        <v>21</v>
      </c>
      <c r="O6" s="39" t="s">
        <v>35</v>
      </c>
      <c r="P6" s="41" t="s">
        <v>22</v>
      </c>
      <c r="Q6" s="39" t="s">
        <v>5</v>
      </c>
      <c r="R6" s="43" t="s">
        <v>6</v>
      </c>
      <c r="S6" s="82" t="s">
        <v>7</v>
      </c>
      <c r="T6" s="82" t="s">
        <v>8</v>
      </c>
      <c r="U6" s="41" t="s">
        <v>23</v>
      </c>
      <c r="V6" s="41" t="s">
        <v>24</v>
      </c>
    </row>
    <row r="7" spans="1:22" ht="269.25" customHeight="1" thickTop="1" x14ac:dyDescent="0.25">
      <c r="A7" s="20"/>
      <c r="B7" s="48">
        <v>1</v>
      </c>
      <c r="C7" s="49" t="s">
        <v>37</v>
      </c>
      <c r="D7" s="50">
        <v>1</v>
      </c>
      <c r="E7" s="51" t="s">
        <v>30</v>
      </c>
      <c r="F7" s="80" t="s">
        <v>43</v>
      </c>
      <c r="G7" s="116"/>
      <c r="H7" s="116"/>
      <c r="I7" s="92" t="s">
        <v>33</v>
      </c>
      <c r="J7" s="95" t="s">
        <v>31</v>
      </c>
      <c r="K7" s="85"/>
      <c r="L7" s="104"/>
      <c r="M7" s="98" t="s">
        <v>39</v>
      </c>
      <c r="N7" s="98" t="s">
        <v>40</v>
      </c>
      <c r="O7" s="101" t="s">
        <v>34</v>
      </c>
      <c r="P7" s="52">
        <f>D7*Q7</f>
        <v>24500</v>
      </c>
      <c r="Q7" s="53">
        <v>24500</v>
      </c>
      <c r="R7" s="120"/>
      <c r="S7" s="54">
        <f>D7*R7</f>
        <v>0</v>
      </c>
      <c r="T7" s="55" t="str">
        <f t="shared" ref="T7" si="0">IF(ISNUMBER(R7), IF(R7&gt;Q7,"NEVYHOVUJE","VYHOVUJE")," ")</f>
        <v xml:space="preserve"> </v>
      </c>
      <c r="U7" s="85"/>
      <c r="V7" s="51" t="s">
        <v>12</v>
      </c>
    </row>
    <row r="8" spans="1:22" ht="141.75" customHeight="1" x14ac:dyDescent="0.25">
      <c r="A8" s="20"/>
      <c r="B8" s="56">
        <v>2</v>
      </c>
      <c r="C8" s="57" t="s">
        <v>44</v>
      </c>
      <c r="D8" s="58">
        <v>1</v>
      </c>
      <c r="E8" s="59" t="s">
        <v>30</v>
      </c>
      <c r="F8" s="81" t="s">
        <v>41</v>
      </c>
      <c r="G8" s="117"/>
      <c r="H8" s="60" t="s">
        <v>31</v>
      </c>
      <c r="I8" s="93"/>
      <c r="J8" s="96"/>
      <c r="K8" s="86"/>
      <c r="L8" s="105"/>
      <c r="M8" s="99"/>
      <c r="N8" s="99"/>
      <c r="O8" s="102"/>
      <c r="P8" s="61">
        <f>D8*Q8</f>
        <v>4600</v>
      </c>
      <c r="Q8" s="62">
        <v>4600</v>
      </c>
      <c r="R8" s="121"/>
      <c r="S8" s="63">
        <f>D8*R8</f>
        <v>0</v>
      </c>
      <c r="T8" s="64" t="str">
        <f t="shared" ref="T8:T10" si="1">IF(ISNUMBER(R8), IF(R8&gt;Q8,"NEVYHOVUJE","VYHOVUJE")," ")</f>
        <v xml:space="preserve"> </v>
      </c>
      <c r="U8" s="86"/>
      <c r="V8" s="59" t="s">
        <v>13</v>
      </c>
    </row>
    <row r="9" spans="1:22" ht="222" customHeight="1" x14ac:dyDescent="0.25">
      <c r="A9" s="20"/>
      <c r="B9" s="74">
        <v>3</v>
      </c>
      <c r="C9" s="75" t="s">
        <v>38</v>
      </c>
      <c r="D9" s="76">
        <v>1</v>
      </c>
      <c r="E9" s="77" t="s">
        <v>30</v>
      </c>
      <c r="F9" s="84" t="s">
        <v>46</v>
      </c>
      <c r="G9" s="118"/>
      <c r="H9" s="118"/>
      <c r="I9" s="93"/>
      <c r="J9" s="96"/>
      <c r="K9" s="86"/>
      <c r="L9" s="105"/>
      <c r="M9" s="99"/>
      <c r="N9" s="99"/>
      <c r="O9" s="102"/>
      <c r="P9" s="61">
        <f>D9*Q9</f>
        <v>44000</v>
      </c>
      <c r="Q9" s="78">
        <v>44000</v>
      </c>
      <c r="R9" s="122"/>
      <c r="S9" s="63">
        <f>D9*R9</f>
        <v>0</v>
      </c>
      <c r="T9" s="64" t="str">
        <f t="shared" ref="T9" si="2">IF(ISNUMBER(R9), IF(R9&gt;Q9,"NEVYHOVUJE","VYHOVUJE")," ")</f>
        <v xml:space="preserve"> </v>
      </c>
      <c r="U9" s="86"/>
      <c r="V9" s="77" t="s">
        <v>11</v>
      </c>
    </row>
    <row r="10" spans="1:22" ht="141.75" customHeight="1" thickBot="1" x14ac:dyDescent="0.3">
      <c r="A10" s="20"/>
      <c r="B10" s="65">
        <v>4</v>
      </c>
      <c r="C10" s="66" t="s">
        <v>45</v>
      </c>
      <c r="D10" s="67">
        <v>1</v>
      </c>
      <c r="E10" s="68" t="s">
        <v>30</v>
      </c>
      <c r="F10" s="79" t="s">
        <v>42</v>
      </c>
      <c r="G10" s="119"/>
      <c r="H10" s="69" t="s">
        <v>31</v>
      </c>
      <c r="I10" s="94"/>
      <c r="J10" s="97"/>
      <c r="K10" s="87"/>
      <c r="L10" s="106"/>
      <c r="M10" s="100"/>
      <c r="N10" s="100"/>
      <c r="O10" s="103"/>
      <c r="P10" s="70">
        <f>D10*Q10</f>
        <v>4950</v>
      </c>
      <c r="Q10" s="71">
        <v>4950</v>
      </c>
      <c r="R10" s="123"/>
      <c r="S10" s="72">
        <f>D10*R10</f>
        <v>0</v>
      </c>
      <c r="T10" s="73" t="str">
        <f t="shared" si="1"/>
        <v xml:space="preserve"> </v>
      </c>
      <c r="U10" s="87"/>
      <c r="V10" s="68" t="s">
        <v>13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114" t="s">
        <v>29</v>
      </c>
      <c r="C12" s="114"/>
      <c r="D12" s="114"/>
      <c r="E12" s="114"/>
      <c r="F12" s="114"/>
      <c r="G12" s="114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11" t="s">
        <v>10</v>
      </c>
      <c r="S12" s="112"/>
      <c r="T12" s="113"/>
      <c r="U12" s="24"/>
      <c r="V12" s="25"/>
    </row>
    <row r="13" spans="1:22" ht="50.45" customHeight="1" thickTop="1" thickBot="1" x14ac:dyDescent="0.3">
      <c r="B13" s="115" t="s">
        <v>27</v>
      </c>
      <c r="C13" s="115"/>
      <c r="D13" s="115"/>
      <c r="E13" s="115"/>
      <c r="F13" s="115"/>
      <c r="G13" s="115"/>
      <c r="H13" s="115"/>
      <c r="I13" s="26"/>
      <c r="L13" s="9"/>
      <c r="M13" s="9"/>
      <c r="N13" s="9"/>
      <c r="O13" s="27"/>
      <c r="P13" s="27"/>
      <c r="Q13" s="28">
        <f>SUM(P7:P10)</f>
        <v>78050</v>
      </c>
      <c r="R13" s="108">
        <f>SUM(S7:S10)</f>
        <v>0</v>
      </c>
      <c r="S13" s="109"/>
      <c r="T13" s="110"/>
    </row>
    <row r="14" spans="1:22" ht="15.75" thickTop="1" x14ac:dyDescent="0.25">
      <c r="B14" s="107" t="s">
        <v>28</v>
      </c>
      <c r="C14" s="107"/>
      <c r="D14" s="107"/>
      <c r="E14" s="107"/>
      <c r="F14" s="107"/>
      <c r="G14" s="107"/>
      <c r="H14" s="8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3"/>
      <c r="H15" s="8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3"/>
      <c r="H16" s="8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83"/>
      <c r="H17" s="8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83"/>
      <c r="H18" s="8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3"/>
      <c r="H20" s="8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3"/>
      <c r="H21" s="8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3"/>
      <c r="H99" s="83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ivBWVTl+zsburg32b1FRBy/nwzH6t6smIRIMxR3K+Op+KRP1M+KYAJWOFOw70gcbkSyW2ZPe8FOM2eFPExjUjw==" saltValue="uPAknCV3HGJLPBK0uQXhow==" spinCount="100000" sheet="1" objects="1" scenarios="1"/>
  <mergeCells count="15">
    <mergeCell ref="B14:G14"/>
    <mergeCell ref="R13:T13"/>
    <mergeCell ref="R12:T12"/>
    <mergeCell ref="B12:G12"/>
    <mergeCell ref="B13:H13"/>
    <mergeCell ref="U7:U10"/>
    <mergeCell ref="B1:D1"/>
    <mergeCell ref="G5:H5"/>
    <mergeCell ref="I7:I10"/>
    <mergeCell ref="J7:J10"/>
    <mergeCell ref="K7:K10"/>
    <mergeCell ref="M7:M10"/>
    <mergeCell ref="N7:N10"/>
    <mergeCell ref="O7:O10"/>
    <mergeCell ref="L7:L10"/>
  </mergeCells>
  <conditionalFormatting sqref="D7:D10 B7:B10">
    <cfRule type="containsBlanks" dxfId="7" priority="80">
      <formula>LEN(TRIM(B7))=0</formula>
    </cfRule>
  </conditionalFormatting>
  <conditionalFormatting sqref="B7:B10">
    <cfRule type="cellIs" dxfId="6" priority="77" operator="greaterThanOrEqual">
      <formula>1</formula>
    </cfRule>
  </conditionalFormatting>
  <conditionalFormatting sqref="T7:T10">
    <cfRule type="cellIs" dxfId="5" priority="64" operator="equal">
      <formula>"VYHOVUJE"</formula>
    </cfRule>
  </conditionalFormatting>
  <conditionalFormatting sqref="T7:T10">
    <cfRule type="cellIs" dxfId="4" priority="63" operator="equal">
      <formula>"NEVYHOVUJE"</formula>
    </cfRule>
  </conditionalFormatting>
  <conditionalFormatting sqref="R7:R10 G7:H10">
    <cfRule type="containsBlanks" dxfId="3" priority="57">
      <formula>LEN(TRIM(G7))=0</formula>
    </cfRule>
  </conditionalFormatting>
  <conditionalFormatting sqref="R7:R10 G7:H10">
    <cfRule type="notContainsBlanks" dxfId="2" priority="55">
      <formula>LEN(TRIM(G7))&gt;0</formula>
    </cfRule>
  </conditionalFormatting>
  <conditionalFormatting sqref="R7:R10 G7:H10">
    <cfRule type="notContainsBlanks" dxfId="1" priority="54">
      <formula>LEN(TRIM(G7))&gt;0</formula>
    </cfRule>
  </conditionalFormatting>
  <conditionalFormatting sqref="G7:H10">
    <cfRule type="notContainsBlanks" dxfId="0" priority="53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2022-10-24T10:02:18Z</cp:lastPrinted>
  <dcterms:created xsi:type="dcterms:W3CDTF">2014-03-05T12:43:32Z</dcterms:created>
  <dcterms:modified xsi:type="dcterms:W3CDTF">2022-11-01T09:25:50Z</dcterms:modified>
</cp:coreProperties>
</file>